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vin.hansen\Documents\"/>
    </mc:Choice>
  </mc:AlternateContent>
  <bookViews>
    <workbookView xWindow="0" yWindow="0" windowWidth="28800" windowHeight="11835"/>
  </bookViews>
  <sheets>
    <sheet name="ACH" sheetId="1" r:id="rId1"/>
    <sheet name="Sheet3" sheetId="2" state="hidden" r:id="rId2"/>
  </sheets>
  <externalReferences>
    <externalReference r:id="rId3"/>
  </externalReferences>
  <definedNames>
    <definedName name="AC">[1]!Table1[[#All],[Air Changes]]</definedName>
    <definedName name="ACHigh">#REF!</definedName>
    <definedName name="Bar">Sheet3!$C$2:$C$3</definedName>
    <definedName name="Classroom">Sheet3!$L$2:$L$3</definedName>
    <definedName name="Conference_Room">Sheet3!$H$2:$H$3</definedName>
    <definedName name="Dental_Office">Sheet3!$O$2:$O$3</definedName>
    <definedName name="Exam_Room">Sheet3!$N$2:$N$3</definedName>
    <definedName name="Funeral_Home">Sheet3!$D$2:$D$3</definedName>
    <definedName name="FuneralHome">Sheet3!$D$2:$D$3</definedName>
    <definedName name="Lobbies">Sheet3!$M$2:$M$3</definedName>
    <definedName name="Occupancy">Sheet3!$A$2:$A$16</definedName>
    <definedName name="Office">Sheet3!$E$2:$E$3</definedName>
    <definedName name="Places_Of_Worship">Sheet3!$K$2:$K$3</definedName>
    <definedName name="Residential">Sheet3!$P$2:$P$3</definedName>
    <definedName name="Restaurant">Sheet3!$B$2:$B$3</definedName>
    <definedName name="Retail_Sales_Floor">Sheet3!$I$2:$I$3</definedName>
    <definedName name="Retail_Space">Sheet3!$F$2:$F$3</definedName>
    <definedName name="RetailSpace">Sheet3!$F$2:$F$3</definedName>
    <definedName name="RiskLevel">#REF!</definedName>
    <definedName name="Room">[1]!Table1[[#All],[Room Type]]</definedName>
    <definedName name="Waiting_Room">Sheet3!$G$2:$G$3</definedName>
    <definedName name="Wedding_Barn">Sheet3!$J$2:$J$3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2" l="1"/>
  <c r="W4" i="2" s="1"/>
  <c r="V5" i="2"/>
  <c r="W5" i="2" s="1"/>
  <c r="V6" i="2"/>
  <c r="W6" i="2" s="1"/>
  <c r="V7" i="2"/>
  <c r="W7" i="2" s="1"/>
  <c r="V8" i="2"/>
  <c r="W8" i="2" s="1"/>
  <c r="V9" i="2"/>
  <c r="W9" i="2" s="1"/>
  <c r="V10" i="2"/>
  <c r="W10" i="2" s="1"/>
  <c r="V11" i="2"/>
  <c r="W11" i="2" s="1"/>
  <c r="V12" i="2"/>
  <c r="W12" i="2" s="1"/>
  <c r="V13" i="2"/>
  <c r="W13" i="2" s="1"/>
  <c r="V14" i="2"/>
  <c r="W14" i="2" s="1"/>
  <c r="V15" i="2"/>
  <c r="W15" i="2" s="1"/>
  <c r="V16" i="2"/>
  <c r="W16" i="2" s="1"/>
  <c r="V20" i="2"/>
  <c r="W20" i="2" s="1"/>
  <c r="V21" i="2"/>
  <c r="W21" i="2" s="1"/>
  <c r="V22" i="2"/>
  <c r="W22" i="2" s="1"/>
  <c r="V23" i="2"/>
  <c r="W23" i="2" s="1"/>
  <c r="V24" i="2"/>
  <c r="W24" i="2" s="1"/>
  <c r="V25" i="2"/>
  <c r="W25" i="2" s="1"/>
  <c r="V26" i="2"/>
  <c r="W26" i="2" s="1"/>
  <c r="V27" i="2"/>
  <c r="W27" i="2" s="1"/>
  <c r="V28" i="2"/>
  <c r="W28" i="2" s="1"/>
  <c r="V29" i="2"/>
  <c r="W29" i="2" s="1"/>
  <c r="V30" i="2"/>
  <c r="W30" i="2" s="1"/>
  <c r="V31" i="2"/>
  <c r="W31" i="2" s="1"/>
  <c r="U31" i="2"/>
  <c r="U30" i="2"/>
  <c r="U29" i="2"/>
  <c r="U28" i="2"/>
  <c r="U27" i="2"/>
  <c r="U26" i="2"/>
  <c r="U25" i="2"/>
  <c r="U24" i="2"/>
  <c r="U23" i="2"/>
  <c r="U22" i="2"/>
  <c r="U21" i="2"/>
  <c r="U20" i="2"/>
  <c r="U19" i="2"/>
  <c r="V19" i="2" s="1"/>
  <c r="W19" i="2" s="1"/>
  <c r="U18" i="2"/>
  <c r="V18" i="2" s="1"/>
  <c r="W18" i="2" s="1"/>
  <c r="U17" i="2"/>
  <c r="V17" i="2" s="1"/>
  <c r="W17" i="2" s="1"/>
  <c r="U16" i="2"/>
  <c r="U15" i="2"/>
  <c r="U14" i="2"/>
  <c r="U13" i="2"/>
  <c r="U12" i="2"/>
  <c r="U11" i="2"/>
  <c r="U10" i="2"/>
  <c r="U9" i="2"/>
  <c r="U8" i="2"/>
  <c r="U7" i="2"/>
  <c r="U6" i="2"/>
  <c r="U5" i="2"/>
  <c r="U4" i="2"/>
  <c r="U3" i="2"/>
  <c r="V3" i="2" s="1"/>
  <c r="W3" i="2" s="1"/>
  <c r="U2" i="2"/>
  <c r="V2" i="2" s="1"/>
  <c r="W2" i="2" s="1"/>
  <c r="X2" i="2" l="1"/>
  <c r="X3" i="2"/>
  <c r="X10" i="2"/>
  <c r="X4" i="2"/>
  <c r="X26" i="2"/>
  <c r="X18" i="2"/>
  <c r="X25" i="2"/>
  <c r="X17" i="2"/>
  <c r="X9" i="2"/>
  <c r="X24" i="2"/>
  <c r="X16" i="2"/>
  <c r="X8" i="2"/>
  <c r="X31" i="2"/>
  <c r="X23" i="2"/>
  <c r="X15" i="2"/>
  <c r="X7" i="2"/>
  <c r="X30" i="2"/>
  <c r="X22" i="2"/>
  <c r="X14" i="2"/>
  <c r="X6" i="2"/>
  <c r="X29" i="2"/>
  <c r="X21" i="2"/>
  <c r="X13" i="2"/>
  <c r="X5" i="2"/>
  <c r="X28" i="2"/>
  <c r="X20" i="2"/>
  <c r="X12" i="2"/>
  <c r="X27" i="2"/>
  <c r="X19" i="2"/>
  <c r="X11" i="2"/>
  <c r="Z2" i="2" l="1"/>
  <c r="AC2" i="2"/>
  <c r="AB2" i="2"/>
  <c r="AA2" i="2"/>
  <c r="B12" i="1" s="1"/>
  <c r="B14" i="1" s="1"/>
  <c r="AD2" i="2"/>
</calcChain>
</file>

<file path=xl/sharedStrings.xml><?xml version="1.0" encoding="utf-8"?>
<sst xmlns="http://schemas.openxmlformats.org/spreadsheetml/2006/main" count="144" uniqueCount="38">
  <si>
    <t>Occupancy</t>
  </si>
  <si>
    <t>Restaurant</t>
  </si>
  <si>
    <t>Bar</t>
  </si>
  <si>
    <t>Funeral Home</t>
  </si>
  <si>
    <t>Office</t>
  </si>
  <si>
    <t>Retail Space</t>
  </si>
  <si>
    <t>Waiting Room</t>
  </si>
  <si>
    <t>Conference Room</t>
  </si>
  <si>
    <t>Retail Sales Floor</t>
  </si>
  <si>
    <t>Wedding Barns</t>
  </si>
  <si>
    <t>Places of Worship</t>
  </si>
  <si>
    <t>Classrooms</t>
  </si>
  <si>
    <t>Lobbies</t>
  </si>
  <si>
    <t>Exam Room</t>
  </si>
  <si>
    <t>Dental Office</t>
  </si>
  <si>
    <t>Residential</t>
  </si>
  <si>
    <t>Risk Level</t>
  </si>
  <si>
    <t>AC</t>
  </si>
  <si>
    <t>H1</t>
  </si>
  <si>
    <t>H2</t>
  </si>
  <si>
    <t>H3</t>
  </si>
  <si>
    <t>Minimum Risk/Normal</t>
  </si>
  <si>
    <t>High Level/High Risk</t>
  </si>
  <si>
    <t xml:space="preserve">Residential </t>
  </si>
  <si>
    <t>H4</t>
  </si>
  <si>
    <t>This calculator will help determine CFM requirements for recommended air changes for certain set occupancies. Please fill out the form to the best of your ability. Please fill in the yellow dimension fields and select a room classification and protection level from the drop down box.</t>
  </si>
  <si>
    <t>Room Length (in feet)</t>
  </si>
  <si>
    <t>Room Width (in feet)</t>
  </si>
  <si>
    <t>Room Height (in feet)</t>
  </si>
  <si>
    <t>Room Occupancy</t>
  </si>
  <si>
    <t>Protection Level</t>
  </si>
  <si>
    <t>CFM Required to Achieve ACH</t>
  </si>
  <si>
    <t>SecureAire APS-1000X</t>
  </si>
  <si>
    <t>Carrier FN1AAF015000</t>
  </si>
  <si>
    <r>
      <t>Recommended Air Changes</t>
    </r>
    <r>
      <rPr>
        <b/>
        <vertAlign val="superscript"/>
        <sz val="11"/>
        <color theme="1"/>
        <rFont val="Calibri"/>
        <family val="2"/>
        <scheme val="minor"/>
      </rPr>
      <t>1</t>
    </r>
  </si>
  <si>
    <t>1. These recommendations are based on guidelines provided by the CDC, ASHREA and other experts. These values are drawn from multiple sources and are only meant to be used as a guide. The installing contractor should use their own professional judement when finalizing CFM requirements.</t>
  </si>
  <si>
    <t>800 CFM Max</t>
  </si>
  <si>
    <t>1,500 CFM Max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</si>
</sst>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
    <xf numFmtId="0" fontId="0" fillId="0" borderId="0" xfId="0"/>
    <xf numFmtId="0" fontId="0" fillId="0" borderId="1" xfId="0" applyBorder="1"/>
    <xf numFmtId="0" fontId="0" fillId="0" borderId="0" xfId="0" applyFill="1" applyBorder="1"/>
    <xf numFmtId="0" fontId="0" fillId="0" borderId="1" xfId="0" applyNumberFormat="1" applyBorder="1"/>
    <xf numFmtId="0" fontId="0" fillId="0" borderId="2" xfId="0" applyBorder="1" applyAlignment="1">
      <alignment horizontal="center" vertical="top" wrapText="1"/>
    </xf>
    <xf numFmtId="0" fontId="0" fillId="0" borderId="0" xfId="0" applyBorder="1" applyAlignment="1">
      <alignment horizontal="center" vertical="top" wrapText="1"/>
    </xf>
    <xf numFmtId="0" fontId="1" fillId="0" borderId="3" xfId="0" applyFont="1" applyBorder="1"/>
    <xf numFmtId="0" fontId="3" fillId="0" borderId="0" xfId="0" applyFont="1" applyAlignment="1">
      <alignment horizontal="left" wrapText="1"/>
    </xf>
    <xf numFmtId="0" fontId="1" fillId="0" borderId="3" xfId="0" applyFont="1" applyBorder="1" applyProtection="1">
      <protection locked="0"/>
    </xf>
    <xf numFmtId="0" fontId="0" fillId="2" borderId="3"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vin.hansen/AppData/Local/Microsoft/Windows/INetCache/Content.Outlook/IQ2JBD3I/Air%20Change%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ChangeCalculator"/>
      <sheetName val="Sheet3"/>
      <sheetName val="Sheet1"/>
      <sheetName val="Data"/>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abSelected="1" workbookViewId="0">
      <selection activeCell="B10" sqref="B10"/>
    </sheetView>
  </sheetViews>
  <sheetFormatPr defaultRowHeight="15" x14ac:dyDescent="0.25"/>
  <cols>
    <col min="1" max="1" width="28" bestFit="1" customWidth="1"/>
    <col min="2" max="2" width="39.85546875" customWidth="1"/>
  </cols>
  <sheetData>
    <row r="1" spans="1:2" ht="15" customHeight="1" x14ac:dyDescent="0.25">
      <c r="A1" s="4" t="s">
        <v>25</v>
      </c>
      <c r="B1" s="4"/>
    </row>
    <row r="2" spans="1:2" x14ac:dyDescent="0.25">
      <c r="A2" s="4"/>
      <c r="B2" s="4"/>
    </row>
    <row r="3" spans="1:2" x14ac:dyDescent="0.25">
      <c r="A3" s="4"/>
      <c r="B3" s="4"/>
    </row>
    <row r="4" spans="1:2" x14ac:dyDescent="0.25">
      <c r="A4" s="4"/>
      <c r="B4" s="4"/>
    </row>
    <row r="5" spans="1:2" ht="29.25" customHeight="1" thickBot="1" x14ac:dyDescent="0.3">
      <c r="A5" s="5"/>
      <c r="B5" s="5"/>
    </row>
    <row r="6" spans="1:2" ht="15.75" thickBot="1" x14ac:dyDescent="0.3">
      <c r="A6" s="6" t="s">
        <v>26</v>
      </c>
      <c r="B6" s="9">
        <v>30</v>
      </c>
    </row>
    <row r="7" spans="1:2" ht="15.75" thickBot="1" x14ac:dyDescent="0.3">
      <c r="A7" s="6" t="s">
        <v>27</v>
      </c>
      <c r="B7" s="9">
        <v>20</v>
      </c>
    </row>
    <row r="8" spans="1:2" ht="15.75" thickBot="1" x14ac:dyDescent="0.3">
      <c r="A8" s="6" t="s">
        <v>28</v>
      </c>
      <c r="B8" s="9">
        <v>10</v>
      </c>
    </row>
    <row r="9" spans="1:2" ht="15.75" thickBot="1" x14ac:dyDescent="0.3"/>
    <row r="10" spans="1:2" ht="15.75" thickBot="1" x14ac:dyDescent="0.3">
      <c r="A10" s="6" t="s">
        <v>29</v>
      </c>
      <c r="B10" s="8" t="s">
        <v>1</v>
      </c>
    </row>
    <row r="11" spans="1:2" ht="15.75" thickBot="1" x14ac:dyDescent="0.3">
      <c r="A11" s="6" t="s">
        <v>30</v>
      </c>
      <c r="B11" s="8" t="s">
        <v>21</v>
      </c>
    </row>
    <row r="12" spans="1:2" ht="18" thickBot="1" x14ac:dyDescent="0.3">
      <c r="A12" s="6" t="s">
        <v>34</v>
      </c>
      <c r="B12" s="6">
        <f>Sheet3!AA2</f>
        <v>8</v>
      </c>
    </row>
    <row r="13" spans="1:2" ht="15.75" thickBot="1" x14ac:dyDescent="0.3"/>
    <row r="14" spans="1:2" ht="15.75" thickBot="1" x14ac:dyDescent="0.3">
      <c r="A14" s="6" t="s">
        <v>31</v>
      </c>
      <c r="B14" s="6">
        <f>ROUNDUP((((B6*B7*B8)*B12)/60),0)</f>
        <v>800</v>
      </c>
    </row>
    <row r="15" spans="1:2" ht="15.75" thickBot="1" x14ac:dyDescent="0.3"/>
    <row r="16" spans="1:2" ht="15.75" thickBot="1" x14ac:dyDescent="0.3">
      <c r="A16" s="6" t="s">
        <v>32</v>
      </c>
      <c r="B16" s="6" t="s">
        <v>36</v>
      </c>
    </row>
    <row r="17" spans="1:2" ht="15.75" thickBot="1" x14ac:dyDescent="0.3">
      <c r="A17" s="6" t="s">
        <v>33</v>
      </c>
      <c r="B17" s="6" t="s">
        <v>37</v>
      </c>
    </row>
    <row r="20" spans="1:2" x14ac:dyDescent="0.25">
      <c r="A20" s="7" t="s">
        <v>35</v>
      </c>
      <c r="B20" s="7"/>
    </row>
    <row r="21" spans="1:2" x14ac:dyDescent="0.25">
      <c r="A21" s="7"/>
      <c r="B21" s="7"/>
    </row>
    <row r="22" spans="1:2" x14ac:dyDescent="0.25">
      <c r="A22" s="7"/>
      <c r="B22" s="7"/>
    </row>
  </sheetData>
  <sheetProtection algorithmName="SHA-512" hashValue="5cSaqu+H3XK/UgjlOWNPfxtuhcFazJr1m4iVjgMH6MpehlMcNz5tJOFvlWPb8R4n5Fibdg1kIK+g/ktJ1OiW1w==" saltValue="Scr3CK9hv3GVitrhKIdT2Q==" spinCount="100000" sheet="1" objects="1" scenarios="1" selectLockedCells="1"/>
  <mergeCells count="2">
    <mergeCell ref="A1:B5"/>
    <mergeCell ref="A20:B22"/>
  </mergeCells>
  <dataValidations count="2">
    <dataValidation type="list" allowBlank="1" showInputMessage="1" showErrorMessage="1" sqref="B10">
      <formula1>Occupancy</formula1>
    </dataValidation>
    <dataValidation type="list" allowBlank="1" showInputMessage="1" showErrorMessage="1" sqref="B11">
      <formula1>INDIRECT(B10)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85" zoomScaleNormal="85" workbookViewId="0">
      <selection activeCell="A3" sqref="A3"/>
    </sheetView>
  </sheetViews>
  <sheetFormatPr defaultRowHeight="15" x14ac:dyDescent="0.25"/>
  <cols>
    <col min="1" max="1" width="17" bestFit="1" customWidth="1"/>
    <col min="2" max="2" width="22.28515625" bestFit="1" customWidth="1"/>
    <col min="5" max="5" width="22.28515625" bestFit="1" customWidth="1"/>
    <col min="8" max="8" width="32.42578125" bestFit="1" customWidth="1"/>
    <col min="9" max="9" width="37.42578125" bestFit="1" customWidth="1"/>
    <col min="15" max="15" width="34" bestFit="1" customWidth="1"/>
    <col min="16" max="16" width="21.42578125" bestFit="1" customWidth="1"/>
    <col min="18" max="18" width="18" bestFit="1" customWidth="1"/>
    <col min="19" max="19" width="22.28515625" bestFit="1" customWidth="1"/>
    <col min="26" max="26" width="20.28515625" bestFit="1" customWidth="1"/>
  </cols>
  <sheetData>
    <row r="1" spans="1:30" x14ac:dyDescent="0.25">
      <c r="A1" t="s">
        <v>0</v>
      </c>
      <c r="B1" t="s">
        <v>1</v>
      </c>
      <c r="C1" t="s">
        <v>2</v>
      </c>
      <c r="D1" t="s">
        <v>3</v>
      </c>
      <c r="E1" t="s">
        <v>4</v>
      </c>
      <c r="F1" t="s">
        <v>5</v>
      </c>
      <c r="G1" t="s">
        <v>6</v>
      </c>
      <c r="H1" t="s">
        <v>7</v>
      </c>
      <c r="I1" t="s">
        <v>8</v>
      </c>
      <c r="J1" t="s">
        <v>9</v>
      </c>
      <c r="K1" t="s">
        <v>10</v>
      </c>
      <c r="L1" t="s">
        <v>11</v>
      </c>
      <c r="M1" t="s">
        <v>12</v>
      </c>
      <c r="N1" t="s">
        <v>13</v>
      </c>
      <c r="O1" t="s">
        <v>14</v>
      </c>
      <c r="P1" t="s">
        <v>15</v>
      </c>
      <c r="R1" s="1" t="s">
        <v>0</v>
      </c>
      <c r="S1" s="1" t="s">
        <v>16</v>
      </c>
      <c r="T1" s="1" t="s">
        <v>17</v>
      </c>
      <c r="U1" s="2" t="s">
        <v>18</v>
      </c>
      <c r="V1" s="2" t="s">
        <v>19</v>
      </c>
      <c r="W1" s="2" t="s">
        <v>20</v>
      </c>
      <c r="X1" s="2" t="s">
        <v>24</v>
      </c>
    </row>
    <row r="2" spans="1:30" x14ac:dyDescent="0.25">
      <c r="A2" t="s">
        <v>1</v>
      </c>
      <c r="B2" t="s">
        <v>21</v>
      </c>
      <c r="C2" t="s">
        <v>21</v>
      </c>
      <c r="D2" t="s">
        <v>21</v>
      </c>
      <c r="E2" t="s">
        <v>21</v>
      </c>
      <c r="F2" t="s">
        <v>21</v>
      </c>
      <c r="G2" t="s">
        <v>21</v>
      </c>
      <c r="H2" t="s">
        <v>21</v>
      </c>
      <c r="I2" t="s">
        <v>21</v>
      </c>
      <c r="J2" t="s">
        <v>21</v>
      </c>
      <c r="K2" t="s">
        <v>21</v>
      </c>
      <c r="L2" t="s">
        <v>21</v>
      </c>
      <c r="M2" t="s">
        <v>21</v>
      </c>
      <c r="N2" t="s">
        <v>21</v>
      </c>
      <c r="O2" t="s">
        <v>21</v>
      </c>
      <c r="P2" t="s">
        <v>21</v>
      </c>
      <c r="R2" s="1" t="s">
        <v>1</v>
      </c>
      <c r="S2" s="1" t="s">
        <v>21</v>
      </c>
      <c r="T2" s="3">
        <v>8</v>
      </c>
      <c r="U2">
        <f>ROWS(R$2:$AH2)</f>
        <v>1</v>
      </c>
      <c r="V2">
        <f>IF(ACH!$B$10=Sheet3!R2,Sheet3!U2,"")</f>
        <v>1</v>
      </c>
      <c r="W2">
        <f>IF(ACH!$B$11=Sheet3!S2,Sheet3!V2,"")</f>
        <v>1</v>
      </c>
      <c r="X2">
        <f>IFERROR(SMALL($W$2:$W$31,ROWS($U$2:U2)),"")</f>
        <v>1</v>
      </c>
      <c r="Z2" t="str">
        <f>IFERROR(INDEX($S$2:$T$31,$X2,COLUMNS($Y$2:Y2)),"")</f>
        <v>Minimum Risk/Normal</v>
      </c>
      <c r="AA2">
        <f>IFERROR(INDEX($S$2:$T$31,$X2,COLUMNS($Y$2:Z2)),"")</f>
        <v>8</v>
      </c>
      <c r="AB2" t="str">
        <f>IFERROR(INDEX($S$2:$T$31,$X2,COLUMNS($Y$2:AA2)),"")</f>
        <v/>
      </c>
      <c r="AC2" t="str">
        <f>IFERROR(INDEX($S$2:$T$31,$X2,COLUMNS($Y$2:AB2)),"")</f>
        <v/>
      </c>
      <c r="AD2" t="str">
        <f ca="1">IFERROR(INDEX($R$2:$T$31,$X2,coumns(AC2:AC2)),"")</f>
        <v/>
      </c>
    </row>
    <row r="3" spans="1:30" x14ac:dyDescent="0.25">
      <c r="A3" t="s">
        <v>2</v>
      </c>
      <c r="B3" t="s">
        <v>22</v>
      </c>
      <c r="C3" t="s">
        <v>22</v>
      </c>
      <c r="D3" t="s">
        <v>22</v>
      </c>
      <c r="E3" t="s">
        <v>22</v>
      </c>
      <c r="F3" t="s">
        <v>22</v>
      </c>
      <c r="G3" t="s">
        <v>22</v>
      </c>
      <c r="H3" t="s">
        <v>22</v>
      </c>
      <c r="I3" t="s">
        <v>22</v>
      </c>
      <c r="J3" t="s">
        <v>22</v>
      </c>
      <c r="K3" t="s">
        <v>22</v>
      </c>
      <c r="L3" t="s">
        <v>22</v>
      </c>
      <c r="M3" t="s">
        <v>22</v>
      </c>
      <c r="N3" t="s">
        <v>22</v>
      </c>
      <c r="O3" t="s">
        <v>22</v>
      </c>
      <c r="P3" t="s">
        <v>22</v>
      </c>
      <c r="R3" s="1" t="s">
        <v>2</v>
      </c>
      <c r="S3" s="1" t="s">
        <v>21</v>
      </c>
      <c r="T3" s="3">
        <v>14</v>
      </c>
      <c r="U3">
        <f>ROWS(R$2:$AH3)</f>
        <v>2</v>
      </c>
      <c r="V3" t="str">
        <f>IF(ACH!$B$10=Sheet3!R3,Sheet3!U3,"")</f>
        <v/>
      </c>
      <c r="W3" t="str">
        <f>IF(ACH!$B$11=Sheet3!S3,Sheet3!V3,"")</f>
        <v/>
      </c>
      <c r="X3" t="str">
        <f t="shared" ref="X3:X31" si="0">IFERROR(SMALL($W$2:$W$31,ROWS($U$2:$U$31)),"")</f>
        <v/>
      </c>
    </row>
    <row r="4" spans="1:30" x14ac:dyDescent="0.25">
      <c r="A4" t="s">
        <v>3</v>
      </c>
      <c r="R4" s="1" t="s">
        <v>3</v>
      </c>
      <c r="S4" s="1" t="s">
        <v>21</v>
      </c>
      <c r="T4" s="3">
        <v>8</v>
      </c>
      <c r="U4">
        <f>ROWS(R$2:$AH4)</f>
        <v>3</v>
      </c>
      <c r="V4" t="str">
        <f>IF(ACH!$B$10=Sheet3!R4,Sheet3!U4,"")</f>
        <v/>
      </c>
      <c r="W4" t="str">
        <f>IF(ACH!$B$11=Sheet3!S4,Sheet3!V4,"")</f>
        <v/>
      </c>
      <c r="X4" t="str">
        <f t="shared" si="0"/>
        <v/>
      </c>
    </row>
    <row r="5" spans="1:30" x14ac:dyDescent="0.25">
      <c r="A5" t="s">
        <v>4</v>
      </c>
      <c r="R5" s="1" t="s">
        <v>4</v>
      </c>
      <c r="S5" s="1" t="s">
        <v>21</v>
      </c>
      <c r="T5" s="3">
        <v>6</v>
      </c>
      <c r="U5">
        <f>ROWS(R$2:$AH5)</f>
        <v>4</v>
      </c>
      <c r="V5" t="str">
        <f>IF(ACH!$B$10=Sheet3!R5,Sheet3!U5,"")</f>
        <v/>
      </c>
      <c r="W5" t="str">
        <f>IF(ACH!$B$11=Sheet3!S5,Sheet3!V5,"")</f>
        <v/>
      </c>
      <c r="X5" t="str">
        <f t="shared" si="0"/>
        <v/>
      </c>
    </row>
    <row r="6" spans="1:30" x14ac:dyDescent="0.25">
      <c r="A6" t="s">
        <v>5</v>
      </c>
      <c r="R6" s="1" t="s">
        <v>5</v>
      </c>
      <c r="S6" s="1" t="s">
        <v>21</v>
      </c>
      <c r="T6" s="3">
        <v>6</v>
      </c>
      <c r="U6">
        <f>ROWS(R$2:$AH6)</f>
        <v>5</v>
      </c>
      <c r="V6" t="str">
        <f>IF(ACH!$B$10=Sheet3!R6,Sheet3!U6,"")</f>
        <v/>
      </c>
      <c r="W6" t="str">
        <f>IF(ACH!$B$11=Sheet3!S6,Sheet3!V6,"")</f>
        <v/>
      </c>
      <c r="X6" t="str">
        <f t="shared" si="0"/>
        <v/>
      </c>
    </row>
    <row r="7" spans="1:30" x14ac:dyDescent="0.25">
      <c r="A7" t="s">
        <v>6</v>
      </c>
      <c r="R7" s="1" t="s">
        <v>6</v>
      </c>
      <c r="S7" s="1" t="s">
        <v>21</v>
      </c>
      <c r="T7" s="3">
        <v>5</v>
      </c>
      <c r="U7">
        <f>ROWS(R$2:$AH7)</f>
        <v>6</v>
      </c>
      <c r="V7" t="str">
        <f>IF(ACH!$B$10=Sheet3!R7,Sheet3!U7,"")</f>
        <v/>
      </c>
      <c r="W7" t="str">
        <f>IF(ACH!$B$11=Sheet3!S7,Sheet3!V7,"")</f>
        <v/>
      </c>
      <c r="X7" t="str">
        <f t="shared" si="0"/>
        <v/>
      </c>
    </row>
    <row r="8" spans="1:30" x14ac:dyDescent="0.25">
      <c r="A8" t="s">
        <v>7</v>
      </c>
      <c r="R8" s="1" t="s">
        <v>7</v>
      </c>
      <c r="S8" s="1" t="s">
        <v>21</v>
      </c>
      <c r="T8" s="3">
        <v>6</v>
      </c>
      <c r="U8">
        <f>ROWS(R$2:$AH8)</f>
        <v>7</v>
      </c>
      <c r="V8" t="str">
        <f>IF(ACH!$B$10=Sheet3!R8,Sheet3!U8,"")</f>
        <v/>
      </c>
      <c r="W8" t="str">
        <f>IF(ACH!$B$11=Sheet3!S8,Sheet3!V8,"")</f>
        <v/>
      </c>
      <c r="X8" t="str">
        <f t="shared" si="0"/>
        <v/>
      </c>
    </row>
    <row r="9" spans="1:30" x14ac:dyDescent="0.25">
      <c r="A9" t="s">
        <v>8</v>
      </c>
      <c r="R9" s="1" t="s">
        <v>8</v>
      </c>
      <c r="S9" s="1" t="s">
        <v>21</v>
      </c>
      <c r="T9" s="3">
        <v>6</v>
      </c>
      <c r="U9">
        <f>ROWS(R$2:$AH9)</f>
        <v>8</v>
      </c>
      <c r="V9" t="str">
        <f>IF(ACH!$B$10=Sheet3!R9,Sheet3!U9,"")</f>
        <v/>
      </c>
      <c r="W9" t="str">
        <f>IF(ACH!$B$11=Sheet3!S9,Sheet3!V9,"")</f>
        <v/>
      </c>
      <c r="X9" t="str">
        <f t="shared" si="0"/>
        <v/>
      </c>
    </row>
    <row r="10" spans="1:30" x14ac:dyDescent="0.25">
      <c r="A10" t="s">
        <v>9</v>
      </c>
      <c r="R10" s="1" t="s">
        <v>9</v>
      </c>
      <c r="S10" s="1" t="s">
        <v>21</v>
      </c>
      <c r="T10" s="3">
        <v>8</v>
      </c>
      <c r="U10">
        <f>ROWS(R$2:$AH10)</f>
        <v>9</v>
      </c>
      <c r="V10" t="str">
        <f>IF(ACH!$B$10=Sheet3!R10,Sheet3!U10,"")</f>
        <v/>
      </c>
      <c r="W10" t="str">
        <f>IF(ACH!$B$11=Sheet3!S10,Sheet3!V10,"")</f>
        <v/>
      </c>
      <c r="X10" t="str">
        <f t="shared" si="0"/>
        <v/>
      </c>
    </row>
    <row r="11" spans="1:30" x14ac:dyDescent="0.25">
      <c r="A11" t="s">
        <v>10</v>
      </c>
      <c r="R11" s="1" t="s">
        <v>10</v>
      </c>
      <c r="S11" s="1" t="s">
        <v>21</v>
      </c>
      <c r="T11" s="3">
        <v>8</v>
      </c>
      <c r="U11">
        <f>ROWS(R$2:$AH11)</f>
        <v>10</v>
      </c>
      <c r="V11" t="str">
        <f>IF(ACH!$B$10=Sheet3!R11,Sheet3!U11,"")</f>
        <v/>
      </c>
      <c r="W11" t="str">
        <f>IF(ACH!$B$11=Sheet3!S11,Sheet3!V11,"")</f>
        <v/>
      </c>
      <c r="X11" t="str">
        <f t="shared" si="0"/>
        <v/>
      </c>
    </row>
    <row r="12" spans="1:30" x14ac:dyDescent="0.25">
      <c r="A12" t="s">
        <v>11</v>
      </c>
      <c r="R12" s="1" t="s">
        <v>11</v>
      </c>
      <c r="S12" s="1" t="s">
        <v>21</v>
      </c>
      <c r="T12" s="3">
        <v>12</v>
      </c>
      <c r="U12">
        <f>ROWS(R$2:$AH12)</f>
        <v>11</v>
      </c>
      <c r="V12" t="str">
        <f>IF(ACH!$B$10=Sheet3!R12,Sheet3!U12,"")</f>
        <v/>
      </c>
      <c r="W12" t="str">
        <f>IF(ACH!$B$11=Sheet3!S12,Sheet3!V12,"")</f>
        <v/>
      </c>
      <c r="X12" t="str">
        <f t="shared" si="0"/>
        <v/>
      </c>
    </row>
    <row r="13" spans="1:30" x14ac:dyDescent="0.25">
      <c r="A13" t="s">
        <v>12</v>
      </c>
      <c r="R13" s="1" t="s">
        <v>12</v>
      </c>
      <c r="S13" s="1" t="s">
        <v>21</v>
      </c>
      <c r="T13" s="3">
        <v>6</v>
      </c>
      <c r="U13">
        <f>ROWS(R$2:$AH13)</f>
        <v>12</v>
      </c>
      <c r="V13" t="str">
        <f>IF(ACH!$B$10=Sheet3!R13,Sheet3!U13,"")</f>
        <v/>
      </c>
      <c r="W13" t="str">
        <f>IF(ACH!$B$11=Sheet3!S13,Sheet3!V13,"")</f>
        <v/>
      </c>
      <c r="X13" t="str">
        <f t="shared" si="0"/>
        <v/>
      </c>
    </row>
    <row r="14" spans="1:30" x14ac:dyDescent="0.25">
      <c r="A14" t="s">
        <v>13</v>
      </c>
      <c r="R14" s="1" t="s">
        <v>13</v>
      </c>
      <c r="S14" s="1" t="s">
        <v>21</v>
      </c>
      <c r="T14" s="3">
        <v>8</v>
      </c>
      <c r="U14">
        <f>ROWS(R$2:$AH14)</f>
        <v>13</v>
      </c>
      <c r="V14" t="str">
        <f>IF(ACH!$B$10=Sheet3!R14,Sheet3!U14,"")</f>
        <v/>
      </c>
      <c r="W14" t="str">
        <f>IF(ACH!$B$11=Sheet3!S14,Sheet3!V14,"")</f>
        <v/>
      </c>
      <c r="X14" t="str">
        <f t="shared" si="0"/>
        <v/>
      </c>
    </row>
    <row r="15" spans="1:30" x14ac:dyDescent="0.25">
      <c r="A15" t="s">
        <v>14</v>
      </c>
      <c r="R15" s="1" t="s">
        <v>14</v>
      </c>
      <c r="S15" s="1" t="s">
        <v>21</v>
      </c>
      <c r="T15" s="3">
        <v>8</v>
      </c>
      <c r="U15">
        <f>ROWS(R$2:$AH15)</f>
        <v>14</v>
      </c>
      <c r="V15" t="str">
        <f>IF(ACH!$B$10=Sheet3!R15,Sheet3!U15,"")</f>
        <v/>
      </c>
      <c r="W15" t="str">
        <f>IF(ACH!$B$11=Sheet3!S15,Sheet3!V15,"")</f>
        <v/>
      </c>
      <c r="X15" t="str">
        <f t="shared" si="0"/>
        <v/>
      </c>
    </row>
    <row r="16" spans="1:30" x14ac:dyDescent="0.25">
      <c r="A16" t="s">
        <v>23</v>
      </c>
      <c r="R16" s="1" t="s">
        <v>23</v>
      </c>
      <c r="S16" s="1" t="s">
        <v>21</v>
      </c>
      <c r="T16" s="3">
        <v>4</v>
      </c>
      <c r="U16">
        <f>ROWS(R$2:$AH16)</f>
        <v>15</v>
      </c>
      <c r="V16" t="str">
        <f>IF(ACH!$B$10=Sheet3!R16,Sheet3!U16,"")</f>
        <v/>
      </c>
      <c r="W16" t="str">
        <f>IF(ACH!$B$11=Sheet3!S16,Sheet3!V16,"")</f>
        <v/>
      </c>
      <c r="X16" t="str">
        <f t="shared" si="0"/>
        <v/>
      </c>
    </row>
    <row r="17" spans="18:24" x14ac:dyDescent="0.25">
      <c r="R17" s="1" t="s">
        <v>1</v>
      </c>
      <c r="S17" s="1" t="s">
        <v>22</v>
      </c>
      <c r="T17" s="1">
        <v>12</v>
      </c>
      <c r="U17">
        <f>ROWS(R$2:$AH17)</f>
        <v>16</v>
      </c>
      <c r="V17">
        <f>IF(ACH!$B$10=Sheet3!R17,Sheet3!U17,"")</f>
        <v>16</v>
      </c>
      <c r="W17" t="str">
        <f>IF(ACH!$B$11=Sheet3!S17,Sheet3!V17,"")</f>
        <v/>
      </c>
      <c r="X17" t="str">
        <f t="shared" si="0"/>
        <v/>
      </c>
    </row>
    <row r="18" spans="18:24" x14ac:dyDescent="0.25">
      <c r="R18" s="1" t="s">
        <v>2</v>
      </c>
      <c r="S18" s="1" t="s">
        <v>22</v>
      </c>
      <c r="T18" s="1">
        <v>18</v>
      </c>
      <c r="U18">
        <f>ROWS(R$2:$AH18)</f>
        <v>17</v>
      </c>
      <c r="V18" t="str">
        <f>IF(ACH!$B$10=Sheet3!R18,Sheet3!U18,"")</f>
        <v/>
      </c>
      <c r="W18" t="str">
        <f>IF(ACH!$B$11=Sheet3!S18,Sheet3!V18,"")</f>
        <v/>
      </c>
      <c r="X18" t="str">
        <f t="shared" si="0"/>
        <v/>
      </c>
    </row>
    <row r="19" spans="18:24" x14ac:dyDescent="0.25">
      <c r="R19" s="1" t="s">
        <v>3</v>
      </c>
      <c r="S19" s="1" t="s">
        <v>22</v>
      </c>
      <c r="T19" s="1">
        <v>15</v>
      </c>
      <c r="U19">
        <f>ROWS(R$2:$AH19)</f>
        <v>18</v>
      </c>
      <c r="V19" t="str">
        <f>IF(ACH!$B$10=Sheet3!R19,Sheet3!U19,"")</f>
        <v/>
      </c>
      <c r="W19" t="str">
        <f>IF(ACH!$B$11=Sheet3!S19,Sheet3!V19,"")</f>
        <v/>
      </c>
      <c r="X19" t="str">
        <f t="shared" si="0"/>
        <v/>
      </c>
    </row>
    <row r="20" spans="18:24" x14ac:dyDescent="0.25">
      <c r="R20" s="1" t="s">
        <v>4</v>
      </c>
      <c r="S20" s="1" t="s">
        <v>22</v>
      </c>
      <c r="T20" s="1">
        <v>12</v>
      </c>
      <c r="U20">
        <f>ROWS(R$2:$AH20)</f>
        <v>19</v>
      </c>
      <c r="V20" t="str">
        <f>IF(ACH!$B$10=Sheet3!R20,Sheet3!U20,"")</f>
        <v/>
      </c>
      <c r="W20" t="str">
        <f>IF(ACH!$B$11=Sheet3!S20,Sheet3!V20,"")</f>
        <v/>
      </c>
      <c r="X20" t="str">
        <f t="shared" si="0"/>
        <v/>
      </c>
    </row>
    <row r="21" spans="18:24" x14ac:dyDescent="0.25">
      <c r="R21" s="1" t="s">
        <v>5</v>
      </c>
      <c r="S21" s="1" t="s">
        <v>22</v>
      </c>
      <c r="T21" s="1">
        <v>12</v>
      </c>
      <c r="U21">
        <f>ROWS(R$2:$AH21)</f>
        <v>20</v>
      </c>
      <c r="V21" t="str">
        <f>IF(ACH!$B$10=Sheet3!R21,Sheet3!U21,"")</f>
        <v/>
      </c>
      <c r="W21" t="str">
        <f>IF(ACH!$B$11=Sheet3!S21,Sheet3!V21,"")</f>
        <v/>
      </c>
      <c r="X21" t="str">
        <f t="shared" si="0"/>
        <v/>
      </c>
    </row>
    <row r="22" spans="18:24" x14ac:dyDescent="0.25">
      <c r="R22" s="1" t="s">
        <v>6</v>
      </c>
      <c r="S22" s="1" t="s">
        <v>22</v>
      </c>
      <c r="T22" s="1">
        <v>8</v>
      </c>
      <c r="U22">
        <f>ROWS(R$2:$AH22)</f>
        <v>21</v>
      </c>
      <c r="V22" t="str">
        <f>IF(ACH!$B$10=Sheet3!R22,Sheet3!U22,"")</f>
        <v/>
      </c>
      <c r="W22" t="str">
        <f>IF(ACH!$B$11=Sheet3!S22,Sheet3!V22,"")</f>
        <v/>
      </c>
      <c r="X22" t="str">
        <f t="shared" si="0"/>
        <v/>
      </c>
    </row>
    <row r="23" spans="18:24" x14ac:dyDescent="0.25">
      <c r="R23" s="1" t="s">
        <v>7</v>
      </c>
      <c r="S23" s="1" t="s">
        <v>22</v>
      </c>
      <c r="T23" s="1">
        <v>8</v>
      </c>
      <c r="U23">
        <f>ROWS(R$2:$AH23)</f>
        <v>22</v>
      </c>
      <c r="V23" t="str">
        <f>IF(ACH!$B$10=Sheet3!R23,Sheet3!U23,"")</f>
        <v/>
      </c>
      <c r="W23" t="str">
        <f>IF(ACH!$B$11=Sheet3!S23,Sheet3!V23,"")</f>
        <v/>
      </c>
      <c r="X23" t="str">
        <f t="shared" si="0"/>
        <v/>
      </c>
    </row>
    <row r="24" spans="18:24" x14ac:dyDescent="0.25">
      <c r="R24" s="1" t="s">
        <v>8</v>
      </c>
      <c r="S24" s="1" t="s">
        <v>22</v>
      </c>
      <c r="T24" s="1">
        <v>10</v>
      </c>
      <c r="U24">
        <f>ROWS(S$2:$AH24)</f>
        <v>23</v>
      </c>
      <c r="V24" t="str">
        <f>IF(ACH!$B$10=Sheet3!R24,Sheet3!U24,"")</f>
        <v/>
      </c>
      <c r="W24" t="str">
        <f>IF(ACH!$B$11=Sheet3!S24,Sheet3!V24,"")</f>
        <v/>
      </c>
      <c r="X24" t="str">
        <f t="shared" si="0"/>
        <v/>
      </c>
    </row>
    <row r="25" spans="18:24" x14ac:dyDescent="0.25">
      <c r="R25" s="1" t="s">
        <v>9</v>
      </c>
      <c r="S25" s="1" t="s">
        <v>22</v>
      </c>
      <c r="T25" s="1">
        <v>15</v>
      </c>
      <c r="U25">
        <f>ROWS(S$2:$AH25)</f>
        <v>24</v>
      </c>
      <c r="V25" t="str">
        <f>IF(ACH!$B$10=Sheet3!R25,Sheet3!U25,"")</f>
        <v/>
      </c>
      <c r="W25" t="str">
        <f>IF(ACH!$B$11=Sheet3!S25,Sheet3!V25,"")</f>
        <v/>
      </c>
      <c r="X25" t="str">
        <f t="shared" si="0"/>
        <v/>
      </c>
    </row>
    <row r="26" spans="18:24" x14ac:dyDescent="0.25">
      <c r="R26" s="1" t="s">
        <v>10</v>
      </c>
      <c r="S26" s="1" t="s">
        <v>22</v>
      </c>
      <c r="T26" s="1">
        <v>15</v>
      </c>
      <c r="U26">
        <f>ROWS(S$2:$AH26)</f>
        <v>25</v>
      </c>
      <c r="V26" t="str">
        <f>IF(ACH!$B$10=Sheet3!R26,Sheet3!U26,"")</f>
        <v/>
      </c>
      <c r="W26" t="str">
        <f>IF(ACH!$B$11=Sheet3!S26,Sheet3!V26,"")</f>
        <v/>
      </c>
      <c r="X26" t="str">
        <f t="shared" si="0"/>
        <v/>
      </c>
    </row>
    <row r="27" spans="18:24" x14ac:dyDescent="0.25">
      <c r="R27" s="1" t="s">
        <v>11</v>
      </c>
      <c r="S27" s="1" t="s">
        <v>22</v>
      </c>
      <c r="T27" s="1">
        <v>16</v>
      </c>
      <c r="U27">
        <f>ROWS(S$2:$AH27)</f>
        <v>26</v>
      </c>
      <c r="V27" t="str">
        <f>IF(ACH!$B$10=Sheet3!R27,Sheet3!U27,"")</f>
        <v/>
      </c>
      <c r="W27" t="str">
        <f>IF(ACH!$B$11=Sheet3!S27,Sheet3!V27,"")</f>
        <v/>
      </c>
      <c r="X27" t="str">
        <f t="shared" si="0"/>
        <v/>
      </c>
    </row>
    <row r="28" spans="18:24" x14ac:dyDescent="0.25">
      <c r="R28" s="1" t="s">
        <v>12</v>
      </c>
      <c r="S28" s="1" t="s">
        <v>22</v>
      </c>
      <c r="T28" s="1">
        <v>15</v>
      </c>
      <c r="U28">
        <f>ROWS(S$2:$AH28)</f>
        <v>27</v>
      </c>
      <c r="V28" t="str">
        <f>IF(ACH!$B$10=Sheet3!R28,Sheet3!U28,"")</f>
        <v/>
      </c>
      <c r="W28" t="str">
        <f>IF(ACH!$B$11=Sheet3!S28,Sheet3!V28,"")</f>
        <v/>
      </c>
      <c r="X28" t="str">
        <f t="shared" si="0"/>
        <v/>
      </c>
    </row>
    <row r="29" spans="18:24" x14ac:dyDescent="0.25">
      <c r="R29" s="1" t="s">
        <v>13</v>
      </c>
      <c r="S29" s="1" t="s">
        <v>22</v>
      </c>
      <c r="T29" s="1">
        <v>12</v>
      </c>
      <c r="U29">
        <f>ROWS(S$2:$AH29)</f>
        <v>28</v>
      </c>
      <c r="V29" t="str">
        <f>IF(ACH!$B$10=Sheet3!R29,Sheet3!U29,"")</f>
        <v/>
      </c>
      <c r="W29" t="str">
        <f>IF(ACH!$B$11=Sheet3!S29,Sheet3!V29,"")</f>
        <v/>
      </c>
      <c r="X29" t="str">
        <f t="shared" si="0"/>
        <v/>
      </c>
    </row>
    <row r="30" spans="18:24" x14ac:dyDescent="0.25">
      <c r="R30" s="1" t="s">
        <v>14</v>
      </c>
      <c r="S30" s="1" t="s">
        <v>22</v>
      </c>
      <c r="T30" s="1">
        <v>12</v>
      </c>
      <c r="U30">
        <f>ROWS(S$2:$AH30)</f>
        <v>29</v>
      </c>
      <c r="V30" t="str">
        <f>IF(ACH!$B$10=Sheet3!R30,Sheet3!U30,"")</f>
        <v/>
      </c>
      <c r="W30" t="str">
        <f>IF(ACH!$B$11=Sheet3!S30,Sheet3!V30,"")</f>
        <v/>
      </c>
      <c r="X30" t="str">
        <f t="shared" si="0"/>
        <v/>
      </c>
    </row>
    <row r="31" spans="18:24" x14ac:dyDescent="0.25">
      <c r="R31" s="1" t="s">
        <v>23</v>
      </c>
      <c r="S31" s="1" t="s">
        <v>22</v>
      </c>
      <c r="T31" s="1">
        <v>6</v>
      </c>
      <c r="U31">
        <f>ROWS(S$2:$AH31)</f>
        <v>30</v>
      </c>
      <c r="V31" t="str">
        <f>IF(ACH!$B$10=Sheet3!R31,Sheet3!U31,"")</f>
        <v/>
      </c>
      <c r="W31" t="str">
        <f>IF(ACH!$B$11=Sheet3!S31,Sheet3!V31,"")</f>
        <v/>
      </c>
      <c r="X31" t="str">
        <f t="shared" si="0"/>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ACH</vt:lpstr>
      <vt:lpstr>Sheet3</vt:lpstr>
      <vt:lpstr>Bar</vt:lpstr>
      <vt:lpstr>Classroom</vt:lpstr>
      <vt:lpstr>Conference_Room</vt:lpstr>
      <vt:lpstr>Dental_Office</vt:lpstr>
      <vt:lpstr>Exam_Room</vt:lpstr>
      <vt:lpstr>Funeral_Home</vt:lpstr>
      <vt:lpstr>FuneralHome</vt:lpstr>
      <vt:lpstr>Lobbies</vt:lpstr>
      <vt:lpstr>Occupancy</vt:lpstr>
      <vt:lpstr>Office</vt:lpstr>
      <vt:lpstr>Places_Of_Worship</vt:lpstr>
      <vt:lpstr>Residential</vt:lpstr>
      <vt:lpstr>Restaurant</vt:lpstr>
      <vt:lpstr>Retail_Sales_Floor</vt:lpstr>
      <vt:lpstr>Retail_Space</vt:lpstr>
      <vt:lpstr>RetailSpace</vt:lpstr>
      <vt:lpstr>Waiting_Room</vt:lpstr>
      <vt:lpstr>Wedding_Barn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Hansen</dc:creator>
  <cp:lastModifiedBy>Kevin Hansen</cp:lastModifiedBy>
  <dcterms:created xsi:type="dcterms:W3CDTF">2020-12-18T20:33:59Z</dcterms:created>
  <dcterms:modified xsi:type="dcterms:W3CDTF">2020-12-18T22:25:13Z</dcterms:modified>
</cp:coreProperties>
</file>